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B31" i="1"/>
  <c r="C47" i="1" l="1"/>
  <c r="D47" i="1"/>
  <c r="E47" i="1"/>
  <c r="F47" i="1"/>
  <c r="G47" i="1"/>
  <c r="H47" i="1"/>
  <c r="I47" i="1"/>
  <c r="J47" i="1"/>
  <c r="K47" i="1"/>
  <c r="L47" i="1"/>
  <c r="M47" i="1"/>
  <c r="N47" i="1"/>
  <c r="B47" i="1"/>
  <c r="C46" i="1"/>
  <c r="D46" i="1"/>
  <c r="E46" i="1"/>
  <c r="F46" i="1"/>
  <c r="G46" i="1"/>
  <c r="H46" i="1"/>
  <c r="I46" i="1"/>
  <c r="J46" i="1"/>
  <c r="K46" i="1"/>
  <c r="L46" i="1"/>
  <c r="M46" i="1"/>
  <c r="N46" i="1"/>
  <c r="B46" i="1"/>
  <c r="C45" i="1"/>
  <c r="D45" i="1"/>
  <c r="E45" i="1"/>
  <c r="F45" i="1"/>
  <c r="G45" i="1"/>
  <c r="H45" i="1"/>
  <c r="I45" i="1"/>
  <c r="J45" i="1"/>
  <c r="K45" i="1"/>
  <c r="L45" i="1"/>
  <c r="M45" i="1"/>
  <c r="N45" i="1"/>
  <c r="B45" i="1"/>
  <c r="C38" i="1" l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B40" i="1"/>
  <c r="B39" i="1"/>
  <c r="B38" i="1"/>
  <c r="C24" i="1"/>
  <c r="C25" i="1" s="1"/>
  <c r="C26" i="1" s="1"/>
  <c r="D24" i="1"/>
  <c r="E24" i="1"/>
  <c r="F24" i="1"/>
  <c r="F25" i="1" s="1"/>
  <c r="F26" i="1" s="1"/>
  <c r="G24" i="1"/>
  <c r="G25" i="1" s="1"/>
  <c r="G26" i="1" s="1"/>
  <c r="H24" i="1"/>
  <c r="H25" i="1" s="1"/>
  <c r="H26" i="1" s="1"/>
  <c r="I24" i="1"/>
  <c r="I25" i="1" s="1"/>
  <c r="I26" i="1" s="1"/>
  <c r="J24" i="1"/>
  <c r="J25" i="1" s="1"/>
  <c r="J26" i="1" s="1"/>
  <c r="K24" i="1"/>
  <c r="K25" i="1" s="1"/>
  <c r="K26" i="1" s="1"/>
  <c r="L24" i="1"/>
  <c r="M24" i="1"/>
  <c r="M25" i="1" s="1"/>
  <c r="M26" i="1" s="1"/>
  <c r="N24" i="1"/>
  <c r="N25" i="1" s="1"/>
  <c r="N26" i="1" s="1"/>
  <c r="B24" i="1"/>
  <c r="B25" i="1" s="1"/>
  <c r="B26" i="1" s="1"/>
  <c r="C23" i="1"/>
  <c r="D23" i="1"/>
  <c r="E23" i="1"/>
  <c r="F23" i="1"/>
  <c r="G23" i="1"/>
  <c r="H23" i="1"/>
  <c r="I23" i="1"/>
  <c r="J23" i="1"/>
  <c r="K23" i="1"/>
  <c r="L23" i="1"/>
  <c r="M23" i="1"/>
  <c r="N23" i="1"/>
  <c r="B23" i="1"/>
  <c r="D32" i="1"/>
  <c r="D36" i="1" s="1"/>
  <c r="E32" i="1"/>
  <c r="F32" i="1"/>
  <c r="F36" i="1" s="1"/>
  <c r="G32" i="1"/>
  <c r="G36" i="1" s="1"/>
  <c r="H32" i="1"/>
  <c r="H36" i="1" s="1"/>
  <c r="I32" i="1"/>
  <c r="J32" i="1"/>
  <c r="J36" i="1" s="1"/>
  <c r="K32" i="1"/>
  <c r="L32" i="1"/>
  <c r="L36" i="1" s="1"/>
  <c r="M32" i="1"/>
  <c r="M36" i="1" s="1"/>
  <c r="N32" i="1"/>
  <c r="N36" i="1" s="1"/>
  <c r="D33" i="1"/>
  <c r="E33" i="1"/>
  <c r="F33" i="1"/>
  <c r="G33" i="1"/>
  <c r="H33" i="1"/>
  <c r="I33" i="1"/>
  <c r="J33" i="1"/>
  <c r="K33" i="1"/>
  <c r="L33" i="1"/>
  <c r="M33" i="1"/>
  <c r="N33" i="1"/>
  <c r="D35" i="1"/>
  <c r="E35" i="1"/>
  <c r="F35" i="1"/>
  <c r="G35" i="1"/>
  <c r="H35" i="1"/>
  <c r="I35" i="1"/>
  <c r="J35" i="1"/>
  <c r="K35" i="1"/>
  <c r="L35" i="1"/>
  <c r="M35" i="1"/>
  <c r="N35" i="1"/>
  <c r="E36" i="1"/>
  <c r="I36" i="1"/>
  <c r="K36" i="1"/>
  <c r="D25" i="1"/>
  <c r="D26" i="1" s="1"/>
  <c r="E25" i="1"/>
  <c r="E26" i="1" s="1"/>
  <c r="L25" i="1"/>
  <c r="L26" i="1" s="1"/>
  <c r="D14" i="1"/>
  <c r="D29" i="1" s="1"/>
  <c r="E14" i="1"/>
  <c r="E29" i="1" s="1"/>
  <c r="F14" i="1"/>
  <c r="F29" i="1" s="1"/>
  <c r="G14" i="1"/>
  <c r="G29" i="1" s="1"/>
  <c r="H14" i="1"/>
  <c r="H29" i="1" s="1"/>
  <c r="I14" i="1"/>
  <c r="I29" i="1" s="1"/>
  <c r="J14" i="1"/>
  <c r="J29" i="1" s="1"/>
  <c r="K14" i="1"/>
  <c r="K29" i="1" s="1"/>
  <c r="L14" i="1"/>
  <c r="L29" i="1" s="1"/>
  <c r="M14" i="1"/>
  <c r="M29" i="1" s="1"/>
  <c r="N14" i="1"/>
  <c r="N29" i="1" s="1"/>
  <c r="B35" i="1"/>
  <c r="C35" i="1"/>
  <c r="B33" i="1"/>
  <c r="C33" i="1"/>
  <c r="B32" i="1"/>
  <c r="B36" i="1" s="1"/>
  <c r="C32" i="1"/>
  <c r="C36" i="1" s="1"/>
  <c r="B14" i="1"/>
  <c r="B29" i="1" s="1"/>
  <c r="C14" i="1"/>
  <c r="C29" i="1" s="1"/>
  <c r="C34" i="1" s="1"/>
  <c r="N30" i="1" l="1"/>
  <c r="N34" i="1"/>
  <c r="J30" i="1"/>
  <c r="J34" i="1"/>
  <c r="M30" i="1"/>
  <c r="M34" i="1"/>
  <c r="L34" i="1"/>
  <c r="L30" i="1"/>
  <c r="D30" i="1"/>
  <c r="D34" i="1"/>
  <c r="B34" i="1"/>
  <c r="B30" i="1"/>
  <c r="K34" i="1"/>
  <c r="K30" i="1"/>
  <c r="C30" i="1"/>
  <c r="I30" i="1"/>
  <c r="I34" i="1"/>
  <c r="H34" i="1"/>
  <c r="H30" i="1"/>
  <c r="G34" i="1"/>
  <c r="G30" i="1"/>
  <c r="F30" i="1"/>
  <c r="F34" i="1"/>
  <c r="E30" i="1"/>
  <c r="E34" i="1"/>
</calcChain>
</file>

<file path=xl/comments1.xml><?xml version="1.0" encoding="utf-8"?>
<comments xmlns="http://schemas.openxmlformats.org/spreadsheetml/2006/main">
  <authors>
    <author>minsu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충전용
</t>
        </r>
        <r>
          <rPr>
            <sz val="9"/>
            <color indexed="81"/>
            <rFont val="Tahoma"/>
            <family val="2"/>
          </rPr>
          <t>11kWh
41,550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충전용
</t>
        </r>
        <r>
          <rPr>
            <sz val="9"/>
            <color indexed="81"/>
            <rFont val="Tahoma"/>
            <family val="2"/>
          </rPr>
          <t>18kWh
42,510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충전용
</t>
        </r>
        <r>
          <rPr>
            <sz val="9"/>
            <color indexed="81"/>
            <rFont val="Tahoma"/>
            <family val="2"/>
          </rPr>
          <t>18kWh
42,480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충전용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잔액</t>
        </r>
        <r>
          <rPr>
            <sz val="9"/>
            <color indexed="81"/>
            <rFont val="Tahoma"/>
            <family val="2"/>
          </rPr>
          <t>1,570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충전용
</t>
        </r>
        <r>
          <rPr>
            <sz val="9"/>
            <color indexed="81"/>
            <rFont val="Tahoma"/>
            <family val="2"/>
          </rPr>
          <t>11kWh
41,550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충전용
</t>
        </r>
        <r>
          <rPr>
            <sz val="9"/>
            <color indexed="81"/>
            <rFont val="Tahoma"/>
            <family val="2"/>
          </rPr>
          <t>18kWh
42,510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충전용
</t>
        </r>
        <r>
          <rPr>
            <sz val="9"/>
            <color indexed="81"/>
            <rFont val="Tahoma"/>
            <family val="2"/>
          </rPr>
          <t>18kWh
42,480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코오롱</t>
        </r>
        <r>
          <rPr>
            <sz val="9"/>
            <color indexed="81"/>
            <rFont val="Tahoma"/>
            <family val="2"/>
          </rPr>
          <t xml:space="preserve"> 86,000 +
</t>
        </r>
        <r>
          <rPr>
            <sz val="9"/>
            <color indexed="81"/>
            <rFont val="돋움"/>
            <family val="3"/>
            <charset val="129"/>
          </rPr>
          <t>티브로드</t>
        </r>
        <r>
          <rPr>
            <sz val="9"/>
            <color indexed="81"/>
            <rFont val="Tahoma"/>
            <family val="2"/>
          </rPr>
          <t xml:space="preserve">110,200
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minsu: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코오롱</t>
        </r>
        <r>
          <rPr>
            <sz val="9"/>
            <color indexed="81"/>
            <rFont val="Tahoma"/>
            <family val="2"/>
          </rPr>
          <t xml:space="preserve"> 86,000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+
</t>
        </r>
        <r>
          <rPr>
            <sz val="9"/>
            <color indexed="81"/>
            <rFont val="돋움"/>
            <family val="3"/>
            <charset val="129"/>
          </rPr>
          <t>티브로드</t>
        </r>
        <r>
          <rPr>
            <sz val="9"/>
            <color indexed="81"/>
            <rFont val="Tahoma"/>
            <family val="2"/>
          </rPr>
          <t xml:space="preserve"> 1,018,000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</commentList>
</comments>
</file>

<file path=xl/sharedStrings.xml><?xml version="1.0" encoding="utf-8"?>
<sst xmlns="http://schemas.openxmlformats.org/spreadsheetml/2006/main" count="62" uniqueCount="61">
  <si>
    <t>2015년 아파트 전기요금 월별 내역 정리</t>
    <phoneticPr fontId="2" type="noConversion"/>
  </si>
  <si>
    <t>주택용고압</t>
    <phoneticPr fontId="2" type="noConversion"/>
  </si>
  <si>
    <t>구분</t>
    <phoneticPr fontId="2" type="noConversion"/>
  </si>
  <si>
    <t>산업용</t>
    <phoneticPr fontId="2" type="noConversion"/>
  </si>
  <si>
    <t>가로등</t>
    <phoneticPr fontId="2" type="noConversion"/>
  </si>
  <si>
    <t>순수세대</t>
    <phoneticPr fontId="2" type="noConversion"/>
  </si>
  <si>
    <t>TV수신료</t>
    <phoneticPr fontId="2" type="noConversion"/>
  </si>
  <si>
    <t>승강기</t>
    <phoneticPr fontId="2" type="noConversion"/>
  </si>
  <si>
    <t>헬스장</t>
    <phoneticPr fontId="2" type="noConversion"/>
  </si>
  <si>
    <t>일반공용전체</t>
    <phoneticPr fontId="2" type="noConversion"/>
  </si>
  <si>
    <t>일반공용잔액</t>
    <phoneticPr fontId="2" type="noConversion"/>
  </si>
  <si>
    <t>주민부과공용</t>
    <phoneticPr fontId="2" type="noConversion"/>
  </si>
  <si>
    <t>세대당부과공용</t>
    <phoneticPr fontId="2" type="noConversion"/>
  </si>
  <si>
    <t>종합 TV</t>
    <phoneticPr fontId="2" type="noConversion"/>
  </si>
  <si>
    <t>종합 부과요금</t>
    <phoneticPr fontId="2" type="noConversion"/>
  </si>
  <si>
    <t>종합 세대요금</t>
    <phoneticPr fontId="2" type="noConversion"/>
  </si>
  <si>
    <t>단일 부과요금</t>
    <phoneticPr fontId="2" type="noConversion"/>
  </si>
  <si>
    <t>단일 세대요금</t>
    <phoneticPr fontId="2" type="noConversion"/>
  </si>
  <si>
    <t>단일 TV</t>
    <phoneticPr fontId="2" type="noConversion"/>
  </si>
  <si>
    <t>종합 공용(일반용)</t>
    <phoneticPr fontId="2" type="noConversion"/>
  </si>
  <si>
    <t>단일 공용</t>
    <phoneticPr fontId="2" type="noConversion"/>
  </si>
  <si>
    <t>종합-단일</t>
    <phoneticPr fontId="2" type="noConversion"/>
  </si>
  <si>
    <t>2015-12</t>
    <phoneticPr fontId="2" type="noConversion"/>
  </si>
  <si>
    <t>2016-01</t>
    <phoneticPr fontId="2" type="noConversion"/>
  </si>
  <si>
    <t>2015-11</t>
    <phoneticPr fontId="2" type="noConversion"/>
  </si>
  <si>
    <t>2015-10</t>
    <phoneticPr fontId="2" type="noConversion"/>
  </si>
  <si>
    <t>2015-9</t>
  </si>
  <si>
    <t>2015-8</t>
  </si>
  <si>
    <t>2015-7</t>
  </si>
  <si>
    <t>2015-6</t>
  </si>
  <si>
    <t>2015-5</t>
  </si>
  <si>
    <t>2015-4</t>
  </si>
  <si>
    <t>2015-3</t>
  </si>
  <si>
    <t>2015-2</t>
  </si>
  <si>
    <t>2015-1</t>
  </si>
  <si>
    <t>사용기간</t>
    <phoneticPr fontId="2" type="noConversion"/>
  </si>
  <si>
    <t>12.17~1.16</t>
    <phoneticPr fontId="2" type="noConversion"/>
  </si>
  <si>
    <t>11.17~12.16</t>
    <phoneticPr fontId="2" type="noConversion"/>
  </si>
  <si>
    <t>10.17~11.16</t>
    <phoneticPr fontId="2" type="noConversion"/>
  </si>
  <si>
    <t>9.17~10.16</t>
    <phoneticPr fontId="2" type="noConversion"/>
  </si>
  <si>
    <t>8.17~9.16</t>
    <phoneticPr fontId="2" type="noConversion"/>
  </si>
  <si>
    <t>7.17~8.16</t>
    <phoneticPr fontId="2" type="noConversion"/>
  </si>
  <si>
    <t>6.17~7.16</t>
    <phoneticPr fontId="2" type="noConversion"/>
  </si>
  <si>
    <t>5.17~6.16</t>
    <phoneticPr fontId="2" type="noConversion"/>
  </si>
  <si>
    <t>4.17~5.16</t>
    <phoneticPr fontId="2" type="noConversion"/>
  </si>
  <si>
    <t>3.17~4.16</t>
    <phoneticPr fontId="2" type="noConversion"/>
  </si>
  <si>
    <t>2.17~3.16</t>
    <phoneticPr fontId="2" type="noConversion"/>
  </si>
  <si>
    <t>1.17~2.16</t>
    <phoneticPr fontId="2" type="noConversion"/>
  </si>
  <si>
    <t>하계 세대할인액</t>
    <phoneticPr fontId="2" type="noConversion"/>
  </si>
  <si>
    <t>단일적용전력</t>
    <phoneticPr fontId="2" type="noConversion"/>
  </si>
  <si>
    <t>세대 평균사용량</t>
    <phoneticPr fontId="2" type="noConversion"/>
  </si>
  <si>
    <t>세대당 공용</t>
    <phoneticPr fontId="2" type="noConversion"/>
  </si>
  <si>
    <t>코오롱사무소</t>
    <phoneticPr fontId="2" type="noConversion"/>
  </si>
  <si>
    <t>관리동 2층</t>
    <phoneticPr fontId="2" type="noConversion"/>
  </si>
  <si>
    <t>관리동 3층</t>
    <phoneticPr fontId="2" type="noConversion"/>
  </si>
  <si>
    <t>관리 E/V</t>
    <phoneticPr fontId="2" type="noConversion"/>
  </si>
  <si>
    <t>관리1 경로당</t>
    <phoneticPr fontId="2" type="noConversion"/>
  </si>
  <si>
    <t>관리동 전체</t>
    <phoneticPr fontId="2" type="noConversion"/>
  </si>
  <si>
    <t>전체 공용비율</t>
    <phoneticPr fontId="2" type="noConversion"/>
  </si>
  <si>
    <t>공용 관리동비율</t>
    <phoneticPr fontId="2" type="noConversion"/>
  </si>
  <si>
    <t>종합세대당공용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</si>
</sst>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DC343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distributed" indent="1"/>
    </xf>
    <xf numFmtId="41" fontId="7" fillId="0" borderId="1" xfId="1" applyFont="1" applyBorder="1">
      <alignment vertical="center"/>
    </xf>
    <xf numFmtId="41" fontId="7" fillId="0" borderId="2" xfId="1" applyFont="1" applyBorder="1">
      <alignment vertical="center"/>
    </xf>
    <xf numFmtId="41" fontId="7" fillId="3" borderId="1" xfId="1" applyFont="1" applyFill="1" applyBorder="1">
      <alignment vertical="center"/>
    </xf>
    <xf numFmtId="41" fontId="7" fillId="3" borderId="2" xfId="1" applyFont="1" applyFill="1" applyBorder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1" fontId="7" fillId="0" borderId="11" xfId="1" applyFont="1" applyBorder="1">
      <alignment vertical="center"/>
    </xf>
    <xf numFmtId="0" fontId="6" fillId="0" borderId="14" xfId="0" applyFont="1" applyBorder="1" applyAlignment="1">
      <alignment horizontal="distributed" vertical="distributed"/>
    </xf>
    <xf numFmtId="0" fontId="6" fillId="0" borderId="15" xfId="0" applyFont="1" applyBorder="1" applyAlignment="1">
      <alignment horizontal="distributed" vertical="distributed"/>
    </xf>
    <xf numFmtId="41" fontId="7" fillId="2" borderId="1" xfId="1" applyFont="1" applyFill="1" applyBorder="1">
      <alignment vertical="center"/>
    </xf>
    <xf numFmtId="41" fontId="7" fillId="2" borderId="2" xfId="1" applyFont="1" applyFill="1" applyBorder="1">
      <alignment vertical="center"/>
    </xf>
    <xf numFmtId="41" fontId="7" fillId="4" borderId="11" xfId="1" applyFont="1" applyFill="1" applyBorder="1">
      <alignment vertical="center"/>
    </xf>
    <xf numFmtId="41" fontId="7" fillId="4" borderId="1" xfId="1" applyFont="1" applyFill="1" applyBorder="1">
      <alignment vertical="center"/>
    </xf>
    <xf numFmtId="41" fontId="7" fillId="4" borderId="2" xfId="1" applyFont="1" applyFill="1" applyBorder="1">
      <alignment vertical="center"/>
    </xf>
    <xf numFmtId="41" fontId="7" fillId="2" borderId="11" xfId="1" applyFont="1" applyFill="1" applyBorder="1">
      <alignment vertical="center"/>
    </xf>
    <xf numFmtId="43" fontId="7" fillId="2" borderId="11" xfId="1" applyNumberFormat="1" applyFont="1" applyFill="1" applyBorder="1">
      <alignment vertical="center"/>
    </xf>
    <xf numFmtId="43" fontId="7" fillId="2" borderId="1" xfId="1" applyNumberFormat="1" applyFont="1" applyFill="1" applyBorder="1">
      <alignment vertical="center"/>
    </xf>
    <xf numFmtId="43" fontId="7" fillId="2" borderId="2" xfId="1" applyNumberFormat="1" applyFont="1" applyFill="1" applyBorder="1">
      <alignment vertical="center"/>
    </xf>
    <xf numFmtId="0" fontId="9" fillId="0" borderId="13" xfId="0" applyFont="1" applyBorder="1" applyAlignment="1">
      <alignment horizontal="distributed" vertical="distributed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distributed" vertical="distributed"/>
    </xf>
    <xf numFmtId="43" fontId="10" fillId="2" borderId="2" xfId="1" applyNumberFormat="1" applyFont="1" applyFill="1" applyBorder="1">
      <alignment vertical="center"/>
    </xf>
    <xf numFmtId="43" fontId="10" fillId="2" borderId="1" xfId="1" applyNumberFormat="1" applyFont="1" applyFill="1" applyBorder="1">
      <alignment vertical="center"/>
    </xf>
    <xf numFmtId="43" fontId="12" fillId="2" borderId="11" xfId="1" applyNumberFormat="1" applyFont="1" applyFill="1" applyBorder="1">
      <alignment vertical="center"/>
    </xf>
    <xf numFmtId="41" fontId="10" fillId="2" borderId="1" xfId="1" applyFont="1" applyFill="1" applyBorder="1">
      <alignment vertical="center"/>
    </xf>
    <xf numFmtId="41" fontId="10" fillId="0" borderId="1" xfId="1" applyFont="1" applyBorder="1">
      <alignment vertical="center"/>
    </xf>
    <xf numFmtId="41" fontId="10" fillId="2" borderId="2" xfId="1" applyFont="1" applyFill="1" applyBorder="1">
      <alignment vertical="center"/>
    </xf>
    <xf numFmtId="41" fontId="0" fillId="0" borderId="0" xfId="1" applyFont="1" applyBorder="1">
      <alignment vertical="center"/>
    </xf>
    <xf numFmtId="41" fontId="7" fillId="0" borderId="1" xfId="1" applyFont="1" applyFill="1" applyBorder="1">
      <alignment vertical="center"/>
    </xf>
    <xf numFmtId="41" fontId="7" fillId="0" borderId="2" xfId="1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41" fontId="7" fillId="2" borderId="1" xfId="0" applyNumberFormat="1" applyFont="1" applyFill="1" applyBorder="1">
      <alignment vertical="center"/>
    </xf>
    <xf numFmtId="41" fontId="7" fillId="2" borderId="2" xfId="0" applyNumberFormat="1" applyFont="1" applyFill="1" applyBorder="1">
      <alignment vertical="center"/>
    </xf>
    <xf numFmtId="43" fontId="7" fillId="2" borderId="1" xfId="0" applyNumberFormat="1" applyFont="1" applyFill="1" applyBorder="1">
      <alignment vertical="center"/>
    </xf>
    <xf numFmtId="43" fontId="7" fillId="2" borderId="2" xfId="0" applyNumberFormat="1" applyFont="1" applyFill="1" applyBorder="1">
      <alignment vertical="center"/>
    </xf>
    <xf numFmtId="43" fontId="7" fillId="2" borderId="3" xfId="0" applyNumberFormat="1" applyFont="1" applyFill="1" applyBorder="1">
      <alignment vertical="center"/>
    </xf>
    <xf numFmtId="43" fontId="10" fillId="2" borderId="4" xfId="0" applyNumberFormat="1" applyFont="1" applyFill="1" applyBorder="1">
      <alignment vertical="center"/>
    </xf>
    <xf numFmtId="41" fontId="10" fillId="2" borderId="11" xfId="1" applyFont="1" applyFill="1" applyBorder="1">
      <alignment vertical="center"/>
    </xf>
    <xf numFmtId="41" fontId="7" fillId="0" borderId="11" xfId="1" applyFont="1" applyFill="1" applyBorder="1">
      <alignment vertical="center"/>
    </xf>
    <xf numFmtId="0" fontId="7" fillId="0" borderId="11" xfId="0" applyFont="1" applyBorder="1">
      <alignment vertical="center"/>
    </xf>
    <xf numFmtId="41" fontId="10" fillId="2" borderId="11" xfId="0" applyNumberFormat="1" applyFont="1" applyFill="1" applyBorder="1">
      <alignment vertical="center"/>
    </xf>
    <xf numFmtId="43" fontId="10" fillId="2" borderId="11" xfId="0" applyNumberFormat="1" applyFont="1" applyFill="1" applyBorder="1">
      <alignment vertical="center"/>
    </xf>
    <xf numFmtId="43" fontId="7" fillId="2" borderId="12" xfId="0" applyNumberFormat="1" applyFont="1" applyFill="1" applyBorder="1">
      <alignment vertical="center"/>
    </xf>
    <xf numFmtId="0" fontId="9" fillId="3" borderId="15" xfId="0" applyFont="1" applyFill="1" applyBorder="1" applyAlignment="1">
      <alignment horizontal="distributed" vertical="distributed"/>
    </xf>
    <xf numFmtId="0" fontId="9" fillId="3" borderId="16" xfId="0" applyFont="1" applyFill="1" applyBorder="1" applyAlignment="1">
      <alignment horizontal="distributed" vertical="distributed"/>
    </xf>
    <xf numFmtId="41" fontId="9" fillId="2" borderId="11" xfId="1" applyFont="1" applyFill="1" applyBorder="1">
      <alignment vertical="center"/>
    </xf>
    <xf numFmtId="41" fontId="9" fillId="2" borderId="1" xfId="1" applyFont="1" applyFill="1" applyBorder="1">
      <alignment vertical="center"/>
    </xf>
    <xf numFmtId="41" fontId="11" fillId="2" borderId="1" xfId="1" applyFont="1" applyFill="1" applyBorder="1">
      <alignment vertical="center"/>
    </xf>
    <xf numFmtId="41" fontId="9" fillId="2" borderId="2" xfId="1" applyFont="1" applyFill="1" applyBorder="1">
      <alignment vertical="center"/>
    </xf>
    <xf numFmtId="0" fontId="8" fillId="0" borderId="0" xfId="0" applyFont="1" applyAlignment="1">
      <alignment horizontal="center" vertical="distributed"/>
    </xf>
    <xf numFmtId="176" fontId="7" fillId="0" borderId="15" xfId="0" applyNumberFormat="1" applyFont="1" applyBorder="1" applyAlignment="1">
      <alignment horizontal="distributed" vertical="distributed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DC34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42" sqref="P42"/>
    </sheetView>
  </sheetViews>
  <sheetFormatPr defaultRowHeight="16.5" x14ac:dyDescent="0.3"/>
  <cols>
    <col min="1" max="1" width="13" style="4" customWidth="1"/>
    <col min="2" max="6" width="10.5" customWidth="1"/>
    <col min="7" max="7" width="10.75" customWidth="1"/>
    <col min="8" max="14" width="10.5" customWidth="1"/>
  </cols>
  <sheetData>
    <row r="1" spans="1:33" ht="19.5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33" ht="6" customHeight="1" thickBot="1" x14ac:dyDescent="0.35"/>
    <row r="3" spans="1:33" s="2" customFormat="1" ht="16.5" customHeight="1" x14ac:dyDescent="0.3">
      <c r="A3" s="24" t="s">
        <v>2</v>
      </c>
      <c r="B3" s="25" t="s">
        <v>23</v>
      </c>
      <c r="C3" s="26" t="s">
        <v>22</v>
      </c>
      <c r="D3" s="26" t="s">
        <v>24</v>
      </c>
      <c r="E3" s="26" t="s">
        <v>25</v>
      </c>
      <c r="F3" s="26" t="s">
        <v>26</v>
      </c>
      <c r="G3" s="26" t="s">
        <v>27</v>
      </c>
      <c r="H3" s="26" t="s">
        <v>28</v>
      </c>
      <c r="I3" s="26" t="s">
        <v>29</v>
      </c>
      <c r="J3" s="26" t="s">
        <v>30</v>
      </c>
      <c r="K3" s="26" t="s">
        <v>31</v>
      </c>
      <c r="L3" s="26" t="s">
        <v>32</v>
      </c>
      <c r="M3" s="26" t="s">
        <v>33</v>
      </c>
      <c r="N3" s="27" t="s">
        <v>34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3" s="2" customFormat="1" ht="16.5" customHeight="1" x14ac:dyDescent="0.3">
      <c r="A4" s="13" t="s">
        <v>35</v>
      </c>
      <c r="B4" s="11" t="s">
        <v>36</v>
      </c>
      <c r="C4" s="9" t="s">
        <v>37</v>
      </c>
      <c r="D4" s="9" t="s">
        <v>38</v>
      </c>
      <c r="E4" s="9" t="s">
        <v>39</v>
      </c>
      <c r="F4" s="9" t="s">
        <v>40</v>
      </c>
      <c r="G4" s="9" t="s">
        <v>41</v>
      </c>
      <c r="H4" s="9" t="s">
        <v>42</v>
      </c>
      <c r="I4" s="9" t="s">
        <v>43</v>
      </c>
      <c r="J4" s="9" t="s">
        <v>44</v>
      </c>
      <c r="K4" s="9" t="s">
        <v>45</v>
      </c>
      <c r="L4" s="9" t="s">
        <v>46</v>
      </c>
      <c r="M4" s="9" t="s">
        <v>47</v>
      </c>
      <c r="N4" s="10" t="s">
        <v>36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3" ht="16.5" customHeight="1" x14ac:dyDescent="0.3">
      <c r="A5" s="28" t="s">
        <v>1</v>
      </c>
      <c r="B5" s="12">
        <v>212462</v>
      </c>
      <c r="C5" s="5">
        <v>199302</v>
      </c>
      <c r="D5" s="5">
        <v>196226</v>
      </c>
      <c r="E5" s="5">
        <v>183822</v>
      </c>
      <c r="F5" s="5">
        <v>196381</v>
      </c>
      <c r="G5" s="5">
        <v>242589</v>
      </c>
      <c r="H5" s="5">
        <v>190933</v>
      </c>
      <c r="I5" s="5">
        <v>185910</v>
      </c>
      <c r="J5" s="5">
        <v>178697</v>
      </c>
      <c r="K5" s="5">
        <v>189713</v>
      </c>
      <c r="L5" s="5">
        <v>175346</v>
      </c>
      <c r="M5" s="5">
        <v>197603</v>
      </c>
      <c r="N5" s="6">
        <v>198382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 x14ac:dyDescent="0.3">
      <c r="A6" s="28"/>
      <c r="B6" s="12">
        <v>31239350</v>
      </c>
      <c r="C6" s="5">
        <v>28068950</v>
      </c>
      <c r="D6" s="5">
        <v>27377260</v>
      </c>
      <c r="E6" s="5">
        <v>24375130</v>
      </c>
      <c r="F6" s="5">
        <v>24685600</v>
      </c>
      <c r="G6" s="5">
        <v>36447600</v>
      </c>
      <c r="H6" s="5">
        <v>23911790</v>
      </c>
      <c r="I6" s="5">
        <v>24975930</v>
      </c>
      <c r="J6" s="5">
        <v>21987520</v>
      </c>
      <c r="K6" s="5">
        <v>25919100</v>
      </c>
      <c r="L6" s="5">
        <v>21459290</v>
      </c>
      <c r="M6" s="5">
        <v>27752730</v>
      </c>
      <c r="N6" s="6">
        <v>27944720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customHeight="1" x14ac:dyDescent="0.3">
      <c r="A7" s="28" t="s">
        <v>3</v>
      </c>
      <c r="B7" s="12">
        <v>8963</v>
      </c>
      <c r="C7" s="5">
        <v>8632</v>
      </c>
      <c r="D7" s="5">
        <v>8944</v>
      </c>
      <c r="E7" s="5">
        <v>8700</v>
      </c>
      <c r="F7" s="5">
        <v>9014</v>
      </c>
      <c r="G7" s="5">
        <v>9313</v>
      </c>
      <c r="H7" s="5">
        <v>8914</v>
      </c>
      <c r="I7" s="5">
        <v>9055</v>
      </c>
      <c r="J7" s="5">
        <v>8617</v>
      </c>
      <c r="K7" s="5">
        <v>8850</v>
      </c>
      <c r="L7" s="5">
        <v>7967</v>
      </c>
      <c r="M7" s="5">
        <v>8743</v>
      </c>
      <c r="N7" s="6">
        <v>8691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.5" customHeight="1" x14ac:dyDescent="0.3">
      <c r="A8" s="28"/>
      <c r="B8" s="12">
        <v>1727590</v>
      </c>
      <c r="C8" s="5">
        <v>1696350</v>
      </c>
      <c r="D8" s="5">
        <v>1619010</v>
      </c>
      <c r="E8" s="5">
        <v>1488110</v>
      </c>
      <c r="F8" s="5">
        <v>1626550</v>
      </c>
      <c r="G8" s="5">
        <v>1779680</v>
      </c>
      <c r="H8" s="5">
        <v>1741210</v>
      </c>
      <c r="I8" s="5">
        <v>1637740</v>
      </c>
      <c r="J8" s="5">
        <v>1482330</v>
      </c>
      <c r="K8" s="5">
        <v>149570</v>
      </c>
      <c r="L8" s="5">
        <v>1521260</v>
      </c>
      <c r="M8" s="5">
        <v>1706830</v>
      </c>
      <c r="N8" s="6">
        <v>1701920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 x14ac:dyDescent="0.3">
      <c r="A9" s="28" t="s">
        <v>4</v>
      </c>
      <c r="B9" s="12">
        <v>1380</v>
      </c>
      <c r="C9" s="5">
        <v>1287</v>
      </c>
      <c r="D9" s="5">
        <v>1113</v>
      </c>
      <c r="E9" s="5">
        <v>829</v>
      </c>
      <c r="F9" s="5">
        <v>790</v>
      </c>
      <c r="G9" s="5">
        <v>704</v>
      </c>
      <c r="H9" s="5">
        <v>670</v>
      </c>
      <c r="I9" s="5">
        <v>754</v>
      </c>
      <c r="J9" s="5">
        <v>809</v>
      </c>
      <c r="K9" s="5">
        <v>944</v>
      </c>
      <c r="L9" s="7">
        <v>921</v>
      </c>
      <c r="M9" s="7">
        <v>1072</v>
      </c>
      <c r="N9" s="8">
        <v>1082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 x14ac:dyDescent="0.3">
      <c r="A10" s="28"/>
      <c r="B10" s="12">
        <v>162240</v>
      </c>
      <c r="C10" s="5">
        <v>153160</v>
      </c>
      <c r="D10" s="5">
        <v>136220</v>
      </c>
      <c r="E10" s="5">
        <v>108520</v>
      </c>
      <c r="F10" s="5">
        <v>104800</v>
      </c>
      <c r="G10" s="5">
        <v>96420</v>
      </c>
      <c r="H10" s="5">
        <v>93020</v>
      </c>
      <c r="I10" s="5">
        <v>101180</v>
      </c>
      <c r="J10" s="5">
        <v>106470</v>
      </c>
      <c r="K10" s="7">
        <v>121230</v>
      </c>
      <c r="L10" s="7">
        <v>157890</v>
      </c>
      <c r="M10" s="7">
        <v>172910</v>
      </c>
      <c r="N10" s="8">
        <v>173860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customHeight="1" x14ac:dyDescent="0.3">
      <c r="A11" s="14" t="s">
        <v>5</v>
      </c>
      <c r="B11" s="12">
        <v>163248</v>
      </c>
      <c r="C11" s="5">
        <v>153824</v>
      </c>
      <c r="D11" s="5">
        <v>149748</v>
      </c>
      <c r="E11" s="5">
        <v>138254</v>
      </c>
      <c r="F11" s="5">
        <v>147544</v>
      </c>
      <c r="G11" s="5">
        <v>192297</v>
      </c>
      <c r="H11" s="5">
        <v>146532</v>
      </c>
      <c r="I11" s="5">
        <v>143330</v>
      </c>
      <c r="J11" s="5">
        <v>137857</v>
      </c>
      <c r="K11" s="5">
        <v>145214</v>
      </c>
      <c r="L11" s="5">
        <v>134013</v>
      </c>
      <c r="M11" s="5">
        <v>148713</v>
      </c>
      <c r="N11" s="6">
        <v>144233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 x14ac:dyDescent="0.3">
      <c r="A12" s="28"/>
      <c r="B12" s="12">
        <v>20698550</v>
      </c>
      <c r="C12" s="5">
        <v>18555020</v>
      </c>
      <c r="D12" s="5">
        <v>17568000</v>
      </c>
      <c r="E12" s="5">
        <v>15296750</v>
      </c>
      <c r="F12" s="5">
        <v>17165770</v>
      </c>
      <c r="G12" s="5">
        <v>27904030</v>
      </c>
      <c r="H12" s="5">
        <v>16302380</v>
      </c>
      <c r="I12" s="5">
        <v>16236590</v>
      </c>
      <c r="J12" s="5">
        <v>15264270</v>
      </c>
      <c r="K12" s="5">
        <v>16834100</v>
      </c>
      <c r="L12" s="5">
        <v>14844630</v>
      </c>
      <c r="M12" s="5">
        <v>18231610</v>
      </c>
      <c r="N12" s="6">
        <v>17599460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 x14ac:dyDescent="0.3">
      <c r="A13" s="28" t="s">
        <v>6</v>
      </c>
      <c r="B13" s="12">
        <v>522</v>
      </c>
      <c r="C13" s="5">
        <v>522</v>
      </c>
      <c r="D13" s="5">
        <v>525</v>
      </c>
      <c r="E13" s="5">
        <v>525</v>
      </c>
      <c r="F13" s="5">
        <v>526</v>
      </c>
      <c r="G13" s="5">
        <v>530</v>
      </c>
      <c r="H13" s="5">
        <v>522</v>
      </c>
      <c r="I13" s="5">
        <v>527</v>
      </c>
      <c r="J13" s="5">
        <v>530</v>
      </c>
      <c r="K13" s="5">
        <v>523</v>
      </c>
      <c r="L13" s="5">
        <v>524</v>
      </c>
      <c r="M13" s="5">
        <v>504</v>
      </c>
      <c r="N13" s="6">
        <v>499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 x14ac:dyDescent="0.3">
      <c r="A14" s="28"/>
      <c r="B14" s="20">
        <f>B13*2500</f>
        <v>1305000</v>
      </c>
      <c r="C14" s="15">
        <f>C13*2500</f>
        <v>1305000</v>
      </c>
      <c r="D14" s="15">
        <f t="shared" ref="D14:N14" si="0">D13*2500</f>
        <v>1312500</v>
      </c>
      <c r="E14" s="15">
        <f t="shared" si="0"/>
        <v>1312500</v>
      </c>
      <c r="F14" s="15">
        <f t="shared" si="0"/>
        <v>1315000</v>
      </c>
      <c r="G14" s="15">
        <f t="shared" si="0"/>
        <v>1325000</v>
      </c>
      <c r="H14" s="15">
        <f t="shared" si="0"/>
        <v>1305000</v>
      </c>
      <c r="I14" s="15">
        <f t="shared" si="0"/>
        <v>1317500</v>
      </c>
      <c r="J14" s="15">
        <f t="shared" si="0"/>
        <v>1325000</v>
      </c>
      <c r="K14" s="15">
        <f t="shared" si="0"/>
        <v>1307500</v>
      </c>
      <c r="L14" s="15">
        <f t="shared" si="0"/>
        <v>1310000</v>
      </c>
      <c r="M14" s="15">
        <f t="shared" si="0"/>
        <v>1260000</v>
      </c>
      <c r="N14" s="16">
        <f t="shared" si="0"/>
        <v>1247500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 x14ac:dyDescent="0.3">
      <c r="A15" s="14" t="s">
        <v>9</v>
      </c>
      <c r="B15" s="12">
        <v>49214</v>
      </c>
      <c r="C15" s="5">
        <v>45478</v>
      </c>
      <c r="D15" s="5">
        <v>46478</v>
      </c>
      <c r="E15" s="5">
        <v>45568</v>
      </c>
      <c r="F15" s="5">
        <v>48837</v>
      </c>
      <c r="G15" s="5">
        <v>50292</v>
      </c>
      <c r="H15" s="5">
        <v>44401</v>
      </c>
      <c r="I15" s="5">
        <v>42580</v>
      </c>
      <c r="J15" s="5">
        <v>40840</v>
      </c>
      <c r="K15" s="5">
        <v>44499</v>
      </c>
      <c r="L15" s="5">
        <v>41333</v>
      </c>
      <c r="M15" s="5">
        <v>48890</v>
      </c>
      <c r="N15" s="6">
        <v>54149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 x14ac:dyDescent="0.3">
      <c r="A16" s="28"/>
      <c r="B16" s="12">
        <v>9235800</v>
      </c>
      <c r="C16" s="5">
        <v>8208930</v>
      </c>
      <c r="D16" s="5">
        <v>8496760</v>
      </c>
      <c r="E16" s="5">
        <v>7765880</v>
      </c>
      <c r="F16" s="5">
        <v>6204830</v>
      </c>
      <c r="G16" s="5">
        <v>7218570</v>
      </c>
      <c r="H16" s="5">
        <v>6304410</v>
      </c>
      <c r="I16" s="5">
        <v>7421840</v>
      </c>
      <c r="J16" s="5">
        <v>5398250</v>
      </c>
      <c r="K16" s="5">
        <v>7777500</v>
      </c>
      <c r="L16" s="5">
        <v>5304660</v>
      </c>
      <c r="M16" s="5">
        <v>8261120</v>
      </c>
      <c r="N16" s="6">
        <v>9097760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 x14ac:dyDescent="0.3">
      <c r="A17" s="28" t="s">
        <v>7</v>
      </c>
      <c r="B17" s="12">
        <v>10278</v>
      </c>
      <c r="C17" s="5">
        <v>10172</v>
      </c>
      <c r="D17" s="5">
        <v>10614</v>
      </c>
      <c r="E17" s="5">
        <v>10376</v>
      </c>
      <c r="F17" s="5">
        <v>11035</v>
      </c>
      <c r="G17" s="5">
        <v>10792</v>
      </c>
      <c r="H17" s="5">
        <v>10863</v>
      </c>
      <c r="I17" s="5">
        <v>10917</v>
      </c>
      <c r="J17" s="5">
        <v>10372</v>
      </c>
      <c r="K17" s="5">
        <v>10661</v>
      </c>
      <c r="L17" s="5">
        <v>9243</v>
      </c>
      <c r="M17" s="5">
        <v>10088</v>
      </c>
      <c r="N17" s="6">
        <v>9664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 x14ac:dyDescent="0.3">
      <c r="A18" s="28"/>
      <c r="B18" s="12">
        <v>1953530</v>
      </c>
      <c r="C18" s="5">
        <v>1933160</v>
      </c>
      <c r="D18" s="5">
        <v>2016600</v>
      </c>
      <c r="E18" s="5">
        <v>1868090</v>
      </c>
      <c r="F18" s="5">
        <v>1434320</v>
      </c>
      <c r="G18" s="5">
        <v>1618650</v>
      </c>
      <c r="H18" s="5">
        <v>1630360</v>
      </c>
      <c r="I18" s="5">
        <v>1964950</v>
      </c>
      <c r="J18" s="5">
        <v>1452520</v>
      </c>
      <c r="K18" s="5">
        <v>1919330</v>
      </c>
      <c r="L18" s="5">
        <v>1201370</v>
      </c>
      <c r="M18" s="5">
        <v>1715130</v>
      </c>
      <c r="N18" s="6">
        <v>1449680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 x14ac:dyDescent="0.3">
      <c r="A19" s="28" t="s">
        <v>8</v>
      </c>
      <c r="B19" s="17">
        <v>1698</v>
      </c>
      <c r="C19" s="18">
        <v>1698</v>
      </c>
      <c r="D19" s="18">
        <v>1698</v>
      </c>
      <c r="E19" s="18">
        <v>1698</v>
      </c>
      <c r="F19" s="18">
        <v>1698</v>
      </c>
      <c r="G19" s="18">
        <v>1698</v>
      </c>
      <c r="H19" s="18">
        <v>1698</v>
      </c>
      <c r="I19" s="18">
        <v>1698</v>
      </c>
      <c r="J19" s="18">
        <v>1698</v>
      </c>
      <c r="K19" s="18">
        <v>1698</v>
      </c>
      <c r="L19" s="18">
        <v>1698</v>
      </c>
      <c r="M19" s="18">
        <v>1698</v>
      </c>
      <c r="N19" s="19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 x14ac:dyDescent="0.3">
      <c r="A20" s="28"/>
      <c r="B20" s="12">
        <v>254700</v>
      </c>
      <c r="C20" s="5">
        <v>254700</v>
      </c>
      <c r="D20" s="5">
        <v>220740</v>
      </c>
      <c r="E20" s="5">
        <v>203760</v>
      </c>
      <c r="F20" s="5">
        <v>237720</v>
      </c>
      <c r="G20" s="5">
        <v>271680</v>
      </c>
      <c r="H20" s="5">
        <v>288660</v>
      </c>
      <c r="I20" s="5">
        <v>237720</v>
      </c>
      <c r="J20" s="5">
        <v>203760</v>
      </c>
      <c r="K20" s="5">
        <v>203760</v>
      </c>
      <c r="L20" s="5">
        <v>237000</v>
      </c>
      <c r="M20" s="5">
        <v>237000</v>
      </c>
      <c r="N20" s="6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 x14ac:dyDescent="0.3">
      <c r="A21" s="28" t="s">
        <v>52</v>
      </c>
      <c r="B21" s="17">
        <v>617</v>
      </c>
      <c r="C21" s="18">
        <v>617</v>
      </c>
      <c r="D21" s="18">
        <v>617</v>
      </c>
      <c r="E21" s="18">
        <v>617</v>
      </c>
      <c r="F21" s="18">
        <v>617</v>
      </c>
      <c r="G21" s="18">
        <v>617</v>
      </c>
      <c r="H21" s="18">
        <v>617</v>
      </c>
      <c r="I21" s="18">
        <v>617</v>
      </c>
      <c r="J21" s="18">
        <v>617</v>
      </c>
      <c r="K21" s="18">
        <v>617</v>
      </c>
      <c r="L21" s="18">
        <v>617</v>
      </c>
      <c r="M21" s="18">
        <v>617</v>
      </c>
      <c r="N21" s="19">
        <v>617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customHeight="1" x14ac:dyDescent="0.3">
      <c r="A22" s="28"/>
      <c r="B22" s="12">
        <v>92550</v>
      </c>
      <c r="C22" s="5">
        <v>92550</v>
      </c>
      <c r="D22" s="5">
        <v>80210</v>
      </c>
      <c r="E22" s="5">
        <v>74040</v>
      </c>
      <c r="F22" s="5">
        <v>86380</v>
      </c>
      <c r="G22" s="5">
        <v>98720</v>
      </c>
      <c r="H22" s="5">
        <v>104890</v>
      </c>
      <c r="I22" s="5">
        <v>86380</v>
      </c>
      <c r="J22" s="5">
        <v>74040</v>
      </c>
      <c r="K22" s="5">
        <v>74040</v>
      </c>
      <c r="L22" s="7">
        <v>196200</v>
      </c>
      <c r="M22" s="7">
        <v>1104000</v>
      </c>
      <c r="N22" s="6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 x14ac:dyDescent="0.3">
      <c r="A23" s="28" t="s">
        <v>10</v>
      </c>
      <c r="B23" s="20">
        <f>B15-B17-B19-B21</f>
        <v>36621</v>
      </c>
      <c r="C23" s="15">
        <f t="shared" ref="C23:N23" si="1">C15-C17-C19-C21</f>
        <v>32991</v>
      </c>
      <c r="D23" s="15">
        <f t="shared" si="1"/>
        <v>33549</v>
      </c>
      <c r="E23" s="15">
        <f t="shared" si="1"/>
        <v>32877</v>
      </c>
      <c r="F23" s="15">
        <f t="shared" si="1"/>
        <v>35487</v>
      </c>
      <c r="G23" s="15">
        <f t="shared" si="1"/>
        <v>37185</v>
      </c>
      <c r="H23" s="15">
        <f t="shared" si="1"/>
        <v>31223</v>
      </c>
      <c r="I23" s="15">
        <f t="shared" si="1"/>
        <v>29348</v>
      </c>
      <c r="J23" s="15">
        <f t="shared" si="1"/>
        <v>28153</v>
      </c>
      <c r="K23" s="15">
        <f t="shared" si="1"/>
        <v>31523</v>
      </c>
      <c r="L23" s="15">
        <f t="shared" si="1"/>
        <v>29775</v>
      </c>
      <c r="M23" s="15">
        <f t="shared" si="1"/>
        <v>36487</v>
      </c>
      <c r="N23" s="16">
        <f t="shared" si="1"/>
        <v>43868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 x14ac:dyDescent="0.3">
      <c r="A24" s="28"/>
      <c r="B24" s="20">
        <f>B16-B18-B20-B22</f>
        <v>6935020</v>
      </c>
      <c r="C24" s="15">
        <f t="shared" ref="C24:N24" si="2">C16-C18-C20-C22</f>
        <v>5928520</v>
      </c>
      <c r="D24" s="15">
        <f t="shared" si="2"/>
        <v>6179210</v>
      </c>
      <c r="E24" s="15">
        <f t="shared" si="2"/>
        <v>5619990</v>
      </c>
      <c r="F24" s="15">
        <f t="shared" si="2"/>
        <v>4446410</v>
      </c>
      <c r="G24" s="15">
        <f t="shared" si="2"/>
        <v>5229520</v>
      </c>
      <c r="H24" s="15">
        <f t="shared" si="2"/>
        <v>4280500</v>
      </c>
      <c r="I24" s="15">
        <f t="shared" si="2"/>
        <v>5132790</v>
      </c>
      <c r="J24" s="15">
        <f t="shared" si="2"/>
        <v>3667930</v>
      </c>
      <c r="K24" s="15">
        <f t="shared" si="2"/>
        <v>5580370</v>
      </c>
      <c r="L24" s="15">
        <f t="shared" si="2"/>
        <v>3670090</v>
      </c>
      <c r="M24" s="15">
        <f t="shared" si="2"/>
        <v>5204990</v>
      </c>
      <c r="N24" s="16">
        <f t="shared" si="2"/>
        <v>7648080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 x14ac:dyDescent="0.3">
      <c r="A25" s="28" t="s">
        <v>11</v>
      </c>
      <c r="B25" s="20">
        <f>B8+B10+B24</f>
        <v>8824850</v>
      </c>
      <c r="C25" s="15">
        <f>C8+C10+C24</f>
        <v>7778030</v>
      </c>
      <c r="D25" s="15">
        <f t="shared" ref="D25:N25" si="3">D8+D10+D24</f>
        <v>7934440</v>
      </c>
      <c r="E25" s="15">
        <f t="shared" si="3"/>
        <v>7216620</v>
      </c>
      <c r="F25" s="15">
        <f t="shared" si="3"/>
        <v>6177760</v>
      </c>
      <c r="G25" s="15">
        <f t="shared" si="3"/>
        <v>7105620</v>
      </c>
      <c r="H25" s="15">
        <f t="shared" si="3"/>
        <v>6114730</v>
      </c>
      <c r="I25" s="15">
        <f t="shared" si="3"/>
        <v>6871710</v>
      </c>
      <c r="J25" s="15">
        <f t="shared" si="3"/>
        <v>5256730</v>
      </c>
      <c r="K25" s="15">
        <f t="shared" si="3"/>
        <v>5851170</v>
      </c>
      <c r="L25" s="15">
        <f t="shared" si="3"/>
        <v>5349240</v>
      </c>
      <c r="M25" s="15">
        <f t="shared" si="3"/>
        <v>7084730</v>
      </c>
      <c r="N25" s="34">
        <f t="shared" si="3"/>
        <v>9523860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 x14ac:dyDescent="0.3">
      <c r="A26" s="28" t="s">
        <v>12</v>
      </c>
      <c r="B26" s="20">
        <f>B25/599</f>
        <v>14732.637729549249</v>
      </c>
      <c r="C26" s="15">
        <f>C25/599</f>
        <v>12985.025041736228</v>
      </c>
      <c r="D26" s="15">
        <f t="shared" ref="D26:N26" si="4">D25/599</f>
        <v>13246.143572621035</v>
      </c>
      <c r="E26" s="15">
        <f t="shared" si="4"/>
        <v>12047.779632721202</v>
      </c>
      <c r="F26" s="15">
        <f t="shared" si="4"/>
        <v>10313.455759599332</v>
      </c>
      <c r="G26" s="15">
        <f t="shared" si="4"/>
        <v>11862.470784641069</v>
      </c>
      <c r="H26" s="15">
        <f t="shared" si="4"/>
        <v>10208.230383973289</v>
      </c>
      <c r="I26" s="15">
        <f t="shared" si="4"/>
        <v>11471.969949916527</v>
      </c>
      <c r="J26" s="15">
        <f t="shared" si="4"/>
        <v>8775.8430717863102</v>
      </c>
      <c r="K26" s="15">
        <f t="shared" si="4"/>
        <v>9768.2303839732886</v>
      </c>
      <c r="L26" s="15">
        <f t="shared" si="4"/>
        <v>8930.2838063439067</v>
      </c>
      <c r="M26" s="15">
        <f t="shared" si="4"/>
        <v>11827.595993322204</v>
      </c>
      <c r="N26" s="34">
        <f t="shared" si="4"/>
        <v>15899.599332220367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 x14ac:dyDescent="0.3">
      <c r="A27" s="14" t="s">
        <v>14</v>
      </c>
      <c r="B27" s="12">
        <v>33943591</v>
      </c>
      <c r="C27" s="5">
        <v>30765548</v>
      </c>
      <c r="D27" s="5">
        <v>28870928</v>
      </c>
      <c r="E27" s="5">
        <v>25179029</v>
      </c>
      <c r="F27" s="5">
        <v>28950352</v>
      </c>
      <c r="G27" s="33">
        <v>46512672</v>
      </c>
      <c r="H27" s="5">
        <v>29362810</v>
      </c>
      <c r="I27" s="5">
        <v>27098946</v>
      </c>
      <c r="J27" s="5">
        <v>24625058</v>
      </c>
      <c r="K27" s="5">
        <v>26933883</v>
      </c>
      <c r="L27" s="5">
        <v>24342670</v>
      </c>
      <c r="M27" s="5">
        <v>30816538</v>
      </c>
      <c r="N27" s="6">
        <v>29899820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 x14ac:dyDescent="0.3">
      <c r="A28" s="28" t="s">
        <v>15</v>
      </c>
      <c r="B28" s="12">
        <v>25575391</v>
      </c>
      <c r="C28" s="5">
        <v>22833618</v>
      </c>
      <c r="D28" s="5">
        <v>21548588</v>
      </c>
      <c r="E28" s="5">
        <v>18686129</v>
      </c>
      <c r="F28" s="5">
        <v>21007072</v>
      </c>
      <c r="G28" s="33">
        <v>37385382</v>
      </c>
      <c r="H28" s="5">
        <v>20836600</v>
      </c>
      <c r="I28" s="5">
        <v>19848396</v>
      </c>
      <c r="J28" s="5">
        <v>18617068</v>
      </c>
      <c r="K28" s="5">
        <v>20643443</v>
      </c>
      <c r="L28" s="5">
        <v>18086950</v>
      </c>
      <c r="M28" s="5">
        <v>22445328</v>
      </c>
      <c r="N28" s="6">
        <v>22032390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 x14ac:dyDescent="0.3">
      <c r="A29" s="28" t="s">
        <v>13</v>
      </c>
      <c r="B29" s="20">
        <f t="shared" ref="B29:N29" si="5">B14</f>
        <v>1305000</v>
      </c>
      <c r="C29" s="15">
        <f t="shared" si="5"/>
        <v>1305000</v>
      </c>
      <c r="D29" s="15">
        <f t="shared" si="5"/>
        <v>1312500</v>
      </c>
      <c r="E29" s="15">
        <f t="shared" si="5"/>
        <v>1312500</v>
      </c>
      <c r="F29" s="15">
        <f t="shared" si="5"/>
        <v>1315000</v>
      </c>
      <c r="G29" s="15">
        <f t="shared" si="5"/>
        <v>1325000</v>
      </c>
      <c r="H29" s="15">
        <f t="shared" si="5"/>
        <v>1305000</v>
      </c>
      <c r="I29" s="15">
        <f t="shared" si="5"/>
        <v>1317500</v>
      </c>
      <c r="J29" s="15">
        <f t="shared" si="5"/>
        <v>1325000</v>
      </c>
      <c r="K29" s="15">
        <f t="shared" si="5"/>
        <v>1307500</v>
      </c>
      <c r="L29" s="15">
        <f t="shared" si="5"/>
        <v>1310000</v>
      </c>
      <c r="M29" s="15">
        <f t="shared" si="5"/>
        <v>1260000</v>
      </c>
      <c r="N29" s="16">
        <f t="shared" si="5"/>
        <v>1247500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 x14ac:dyDescent="0.3">
      <c r="A30" s="28" t="s">
        <v>19</v>
      </c>
      <c r="B30" s="20">
        <f>B27-B28-B29</f>
        <v>7063200</v>
      </c>
      <c r="C30" s="15">
        <f>C27-C28-C29</f>
        <v>6626930</v>
      </c>
      <c r="D30" s="15">
        <f t="shared" ref="D30:N30" si="6">D27-D28-D29</f>
        <v>6009840</v>
      </c>
      <c r="E30" s="15">
        <f t="shared" si="6"/>
        <v>5180400</v>
      </c>
      <c r="F30" s="15">
        <f t="shared" si="6"/>
        <v>6628280</v>
      </c>
      <c r="G30" s="32">
        <f t="shared" si="6"/>
        <v>7802290</v>
      </c>
      <c r="H30" s="15">
        <f t="shared" si="6"/>
        <v>7221210</v>
      </c>
      <c r="I30" s="15">
        <f t="shared" si="6"/>
        <v>5933050</v>
      </c>
      <c r="J30" s="15">
        <f t="shared" si="6"/>
        <v>4682990</v>
      </c>
      <c r="K30" s="15">
        <f t="shared" si="6"/>
        <v>4982940</v>
      </c>
      <c r="L30" s="15">
        <f t="shared" si="6"/>
        <v>4945720</v>
      </c>
      <c r="M30" s="15">
        <f t="shared" si="6"/>
        <v>7111210</v>
      </c>
      <c r="N30" s="16">
        <f t="shared" si="6"/>
        <v>6619930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61" customFormat="1" ht="16.5" customHeight="1" x14ac:dyDescent="0.3">
      <c r="A31" s="59" t="s">
        <v>60</v>
      </c>
      <c r="B31" s="20">
        <f>B30/599</f>
        <v>11791.652754590985</v>
      </c>
      <c r="C31" s="20">
        <f t="shared" ref="C31:N31" si="7">C30/599</f>
        <v>11063.322203672788</v>
      </c>
      <c r="D31" s="20">
        <f t="shared" si="7"/>
        <v>10033.121869782972</v>
      </c>
      <c r="E31" s="20">
        <f t="shared" si="7"/>
        <v>8648.4140233722865</v>
      </c>
      <c r="F31" s="20">
        <f t="shared" si="7"/>
        <v>11065.575959933221</v>
      </c>
      <c r="G31" s="20">
        <f t="shared" si="7"/>
        <v>13025.525876460768</v>
      </c>
      <c r="H31" s="20">
        <f t="shared" si="7"/>
        <v>12055.442404006677</v>
      </c>
      <c r="I31" s="20">
        <f t="shared" si="7"/>
        <v>9904.9248747913189</v>
      </c>
      <c r="J31" s="20">
        <f t="shared" si="7"/>
        <v>7818.0133555926541</v>
      </c>
      <c r="K31" s="20">
        <f t="shared" si="7"/>
        <v>8318.7646076794663</v>
      </c>
      <c r="L31" s="20">
        <f t="shared" si="7"/>
        <v>8256.6277128547572</v>
      </c>
      <c r="M31" s="20">
        <f t="shared" si="7"/>
        <v>11871.803005008347</v>
      </c>
      <c r="N31" s="20">
        <f t="shared" si="7"/>
        <v>11051.636060100167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3" ht="16.5" customHeight="1" x14ac:dyDescent="0.3">
      <c r="A32" s="28" t="s">
        <v>16</v>
      </c>
      <c r="B32" s="20">
        <f t="shared" ref="B32:N32" si="8">B6</f>
        <v>31239350</v>
      </c>
      <c r="C32" s="15">
        <f t="shared" si="8"/>
        <v>28068950</v>
      </c>
      <c r="D32" s="15">
        <f t="shared" si="8"/>
        <v>27377260</v>
      </c>
      <c r="E32" s="15">
        <f t="shared" si="8"/>
        <v>24375130</v>
      </c>
      <c r="F32" s="15">
        <f t="shared" si="8"/>
        <v>24685600</v>
      </c>
      <c r="G32" s="32">
        <f t="shared" si="8"/>
        <v>36447600</v>
      </c>
      <c r="H32" s="15">
        <f t="shared" si="8"/>
        <v>23911790</v>
      </c>
      <c r="I32" s="15">
        <f t="shared" si="8"/>
        <v>24975930</v>
      </c>
      <c r="J32" s="15">
        <f t="shared" si="8"/>
        <v>21987520</v>
      </c>
      <c r="K32" s="15">
        <f t="shared" si="8"/>
        <v>25919100</v>
      </c>
      <c r="L32" s="15">
        <f t="shared" si="8"/>
        <v>21459290</v>
      </c>
      <c r="M32" s="15">
        <f t="shared" si="8"/>
        <v>27752730</v>
      </c>
      <c r="N32" s="16">
        <f t="shared" si="8"/>
        <v>27944720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5" customHeight="1" x14ac:dyDescent="0.3">
      <c r="A33" s="28" t="s">
        <v>17</v>
      </c>
      <c r="B33" s="20">
        <f t="shared" ref="B33:N33" si="9">B12</f>
        <v>20698550</v>
      </c>
      <c r="C33" s="15">
        <f t="shared" si="9"/>
        <v>18555020</v>
      </c>
      <c r="D33" s="15">
        <f t="shared" si="9"/>
        <v>17568000</v>
      </c>
      <c r="E33" s="15">
        <f t="shared" si="9"/>
        <v>15296750</v>
      </c>
      <c r="F33" s="15">
        <f t="shared" si="9"/>
        <v>17165770</v>
      </c>
      <c r="G33" s="32">
        <f t="shared" si="9"/>
        <v>27904030</v>
      </c>
      <c r="H33" s="15">
        <f t="shared" si="9"/>
        <v>16302380</v>
      </c>
      <c r="I33" s="15">
        <f t="shared" si="9"/>
        <v>16236590</v>
      </c>
      <c r="J33" s="15">
        <f t="shared" si="9"/>
        <v>15264270</v>
      </c>
      <c r="K33" s="15">
        <f t="shared" si="9"/>
        <v>16834100</v>
      </c>
      <c r="L33" s="15">
        <f t="shared" si="9"/>
        <v>14844630</v>
      </c>
      <c r="M33" s="15">
        <f t="shared" si="9"/>
        <v>18231610</v>
      </c>
      <c r="N33" s="16">
        <f t="shared" si="9"/>
        <v>17599460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customHeight="1" x14ac:dyDescent="0.3">
      <c r="A34" s="28" t="s">
        <v>18</v>
      </c>
      <c r="B34" s="20">
        <f>B29</f>
        <v>1305000</v>
      </c>
      <c r="C34" s="15">
        <f>C29</f>
        <v>1305000</v>
      </c>
      <c r="D34" s="15">
        <f t="shared" ref="D34:N34" si="10">D29</f>
        <v>1312500</v>
      </c>
      <c r="E34" s="15">
        <f t="shared" si="10"/>
        <v>1312500</v>
      </c>
      <c r="F34" s="15">
        <f t="shared" si="10"/>
        <v>1315000</v>
      </c>
      <c r="G34" s="15">
        <f t="shared" si="10"/>
        <v>1325000</v>
      </c>
      <c r="H34" s="15">
        <f t="shared" si="10"/>
        <v>1305000</v>
      </c>
      <c r="I34" s="15">
        <f t="shared" si="10"/>
        <v>1317500</v>
      </c>
      <c r="J34" s="15">
        <f t="shared" si="10"/>
        <v>1325000</v>
      </c>
      <c r="K34" s="15">
        <f t="shared" si="10"/>
        <v>1307500</v>
      </c>
      <c r="L34" s="15">
        <f t="shared" si="10"/>
        <v>1310000</v>
      </c>
      <c r="M34" s="15">
        <f t="shared" si="10"/>
        <v>1260000</v>
      </c>
      <c r="N34" s="16">
        <f t="shared" si="10"/>
        <v>1247500</v>
      </c>
      <c r="O34" s="3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5" customHeight="1" x14ac:dyDescent="0.3">
      <c r="A35" s="28" t="s">
        <v>20</v>
      </c>
      <c r="B35" s="46">
        <f>B16</f>
        <v>9235800</v>
      </c>
      <c r="C35" s="15">
        <f>C16</f>
        <v>8208930</v>
      </c>
      <c r="D35" s="15">
        <f t="shared" ref="D35:N35" si="11">D16</f>
        <v>8496760</v>
      </c>
      <c r="E35" s="15">
        <f t="shared" si="11"/>
        <v>7765880</v>
      </c>
      <c r="F35" s="15">
        <f t="shared" si="11"/>
        <v>6204830</v>
      </c>
      <c r="G35" s="15">
        <f t="shared" si="11"/>
        <v>7218570</v>
      </c>
      <c r="H35" s="15">
        <f t="shared" si="11"/>
        <v>6304410</v>
      </c>
      <c r="I35" s="15">
        <f t="shared" si="11"/>
        <v>7421840</v>
      </c>
      <c r="J35" s="15">
        <f t="shared" si="11"/>
        <v>5398250</v>
      </c>
      <c r="K35" s="15">
        <f t="shared" si="11"/>
        <v>7777500</v>
      </c>
      <c r="L35" s="15">
        <f t="shared" si="11"/>
        <v>5304660</v>
      </c>
      <c r="M35" s="15">
        <f t="shared" si="11"/>
        <v>8261120</v>
      </c>
      <c r="N35" s="16">
        <f t="shared" si="11"/>
        <v>9097760</v>
      </c>
      <c r="O35" s="3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 x14ac:dyDescent="0.3">
      <c r="A36" s="52" t="s">
        <v>21</v>
      </c>
      <c r="B36" s="54">
        <f>B27-B32</f>
        <v>2704241</v>
      </c>
      <c r="C36" s="55">
        <f>C27-C32</f>
        <v>2696598</v>
      </c>
      <c r="D36" s="55">
        <f t="shared" ref="D36:N36" si="12">D27-D32</f>
        <v>1493668</v>
      </c>
      <c r="E36" s="56">
        <f t="shared" si="12"/>
        <v>803899</v>
      </c>
      <c r="F36" s="55">
        <f t="shared" si="12"/>
        <v>4264752</v>
      </c>
      <c r="G36" s="32">
        <f t="shared" si="12"/>
        <v>10065072</v>
      </c>
      <c r="H36" s="55">
        <f t="shared" si="12"/>
        <v>5451020</v>
      </c>
      <c r="I36" s="55">
        <f t="shared" si="12"/>
        <v>2123016</v>
      </c>
      <c r="J36" s="55">
        <f t="shared" si="12"/>
        <v>2637538</v>
      </c>
      <c r="K36" s="55">
        <f t="shared" si="12"/>
        <v>1014783</v>
      </c>
      <c r="L36" s="55">
        <f t="shared" si="12"/>
        <v>2883380</v>
      </c>
      <c r="M36" s="55">
        <f t="shared" si="12"/>
        <v>3063808</v>
      </c>
      <c r="N36" s="57">
        <f t="shared" si="12"/>
        <v>1955100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3">
      <c r="A37" s="28" t="s">
        <v>48</v>
      </c>
      <c r="B37" s="12"/>
      <c r="C37" s="5"/>
      <c r="D37" s="5"/>
      <c r="E37" s="5"/>
      <c r="F37" s="5">
        <v>2321747</v>
      </c>
      <c r="G37" s="5">
        <v>4045435</v>
      </c>
      <c r="H37" s="5">
        <v>1964744</v>
      </c>
      <c r="I37" s="5"/>
      <c r="J37" s="5"/>
      <c r="K37" s="5"/>
      <c r="L37" s="5"/>
      <c r="M37" s="5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customHeight="1" x14ac:dyDescent="0.3">
      <c r="A38" s="14" t="s">
        <v>49</v>
      </c>
      <c r="B38" s="21">
        <f t="shared" ref="B38:N38" si="13">(B11+B15)/599</f>
        <v>354.69449081803003</v>
      </c>
      <c r="C38" s="22">
        <f t="shared" si="13"/>
        <v>332.72454090150251</v>
      </c>
      <c r="D38" s="22">
        <f t="shared" si="13"/>
        <v>327.58931552587649</v>
      </c>
      <c r="E38" s="22">
        <f t="shared" si="13"/>
        <v>306.88146911519198</v>
      </c>
      <c r="F38" s="22">
        <f t="shared" si="13"/>
        <v>327.84808013355592</v>
      </c>
      <c r="G38" s="30">
        <f t="shared" si="13"/>
        <v>404.98998330550916</v>
      </c>
      <c r="H38" s="22">
        <f t="shared" si="13"/>
        <v>318.75292153589317</v>
      </c>
      <c r="I38" s="22">
        <f t="shared" si="13"/>
        <v>310.36727879799668</v>
      </c>
      <c r="J38" s="22">
        <f t="shared" si="13"/>
        <v>298.3255425709516</v>
      </c>
      <c r="K38" s="22">
        <f t="shared" si="13"/>
        <v>316.71619365609348</v>
      </c>
      <c r="L38" s="22">
        <f t="shared" si="13"/>
        <v>292.73121869782972</v>
      </c>
      <c r="M38" s="22">
        <f t="shared" si="13"/>
        <v>329.88814691151919</v>
      </c>
      <c r="N38" s="23">
        <f t="shared" si="13"/>
        <v>331.18864774624376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customHeight="1" x14ac:dyDescent="0.3">
      <c r="A39" s="28" t="s">
        <v>50</v>
      </c>
      <c r="B39" s="31">
        <f t="shared" ref="B39:N39" si="14">B11/599</f>
        <v>272.53422370617699</v>
      </c>
      <c r="C39" s="22">
        <f t="shared" si="14"/>
        <v>256.80133555926545</v>
      </c>
      <c r="D39" s="22">
        <f t="shared" si="14"/>
        <v>249.99666110183639</v>
      </c>
      <c r="E39" s="22">
        <f t="shared" si="14"/>
        <v>230.80801335559266</v>
      </c>
      <c r="F39" s="22">
        <f t="shared" si="14"/>
        <v>246.31719532554257</v>
      </c>
      <c r="G39" s="30">
        <f t="shared" si="14"/>
        <v>321.03005008347247</v>
      </c>
      <c r="H39" s="22">
        <f t="shared" si="14"/>
        <v>244.62771285475793</v>
      </c>
      <c r="I39" s="22">
        <f t="shared" si="14"/>
        <v>239.2821368948247</v>
      </c>
      <c r="J39" s="22">
        <f t="shared" si="14"/>
        <v>230.14524207011686</v>
      </c>
      <c r="K39" s="22">
        <f t="shared" si="14"/>
        <v>242.42737896494157</v>
      </c>
      <c r="L39" s="22">
        <f t="shared" si="14"/>
        <v>223.72787979966611</v>
      </c>
      <c r="M39" s="22">
        <f t="shared" si="14"/>
        <v>248.26878130217028</v>
      </c>
      <c r="N39" s="23">
        <f t="shared" si="14"/>
        <v>240.78964941569282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 x14ac:dyDescent="0.3">
      <c r="A40" s="28" t="s">
        <v>51</v>
      </c>
      <c r="B40" s="21">
        <f t="shared" ref="B40:N40" si="15">B15/599</f>
        <v>82.160267111853088</v>
      </c>
      <c r="C40" s="22">
        <f t="shared" si="15"/>
        <v>75.923205342237068</v>
      </c>
      <c r="D40" s="22">
        <f t="shared" si="15"/>
        <v>77.592654424040063</v>
      </c>
      <c r="E40" s="22">
        <f t="shared" si="15"/>
        <v>76.073455759599327</v>
      </c>
      <c r="F40" s="22">
        <f t="shared" si="15"/>
        <v>81.530884808013354</v>
      </c>
      <c r="G40" s="22">
        <f t="shared" si="15"/>
        <v>83.959933222036724</v>
      </c>
      <c r="H40" s="22">
        <f t="shared" si="15"/>
        <v>74.12520868113522</v>
      </c>
      <c r="I40" s="22">
        <f t="shared" si="15"/>
        <v>71.085141903171959</v>
      </c>
      <c r="J40" s="22">
        <f t="shared" si="15"/>
        <v>68.180300500834718</v>
      </c>
      <c r="K40" s="22">
        <f t="shared" si="15"/>
        <v>74.288814691151913</v>
      </c>
      <c r="L40" s="22">
        <f t="shared" si="15"/>
        <v>69.003338898163605</v>
      </c>
      <c r="M40" s="22">
        <f t="shared" si="15"/>
        <v>81.619365609348918</v>
      </c>
      <c r="N40" s="29">
        <f t="shared" si="15"/>
        <v>90.398998330550924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customHeight="1" x14ac:dyDescent="0.3">
      <c r="A41" s="28" t="s">
        <v>53</v>
      </c>
      <c r="B41" s="47">
        <v>3727</v>
      </c>
      <c r="C41" s="36">
        <v>2286</v>
      </c>
      <c r="D41" s="36">
        <v>1546</v>
      </c>
      <c r="E41" s="36">
        <v>1229</v>
      </c>
      <c r="F41" s="36">
        <v>1387</v>
      </c>
      <c r="G41" s="36">
        <v>2197</v>
      </c>
      <c r="H41" s="36">
        <v>1295</v>
      </c>
      <c r="I41" s="36">
        <v>1002</v>
      </c>
      <c r="J41" s="36">
        <v>1023</v>
      </c>
      <c r="K41" s="36">
        <v>1206</v>
      </c>
      <c r="L41" s="36">
        <v>1928</v>
      </c>
      <c r="M41" s="36">
        <v>2966</v>
      </c>
      <c r="N41" s="37">
        <v>3494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customHeight="1" x14ac:dyDescent="0.3">
      <c r="A42" s="28" t="s">
        <v>54</v>
      </c>
      <c r="B42" s="47">
        <v>1969</v>
      </c>
      <c r="C42" s="36">
        <v>1298</v>
      </c>
      <c r="D42" s="36">
        <v>891</v>
      </c>
      <c r="E42" s="36">
        <v>744</v>
      </c>
      <c r="F42" s="36">
        <v>1060</v>
      </c>
      <c r="G42" s="36">
        <v>1221</v>
      </c>
      <c r="H42" s="36">
        <v>1042</v>
      </c>
      <c r="I42" s="36">
        <v>801</v>
      </c>
      <c r="J42" s="36">
        <v>985</v>
      </c>
      <c r="K42" s="36">
        <v>1381</v>
      </c>
      <c r="L42" s="36">
        <v>1830</v>
      </c>
      <c r="M42" s="36">
        <v>2435</v>
      </c>
      <c r="N42" s="37">
        <v>2352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 customHeight="1" x14ac:dyDescent="0.3">
      <c r="A43" s="28" t="s">
        <v>56</v>
      </c>
      <c r="B43" s="12">
        <v>238</v>
      </c>
      <c r="C43" s="5">
        <v>232</v>
      </c>
      <c r="D43" s="5">
        <v>220</v>
      </c>
      <c r="E43" s="5">
        <v>197</v>
      </c>
      <c r="F43" s="5">
        <v>251</v>
      </c>
      <c r="G43" s="5">
        <v>340</v>
      </c>
      <c r="H43" s="5">
        <v>216</v>
      </c>
      <c r="I43" s="5">
        <v>163</v>
      </c>
      <c r="J43" s="5">
        <v>143</v>
      </c>
      <c r="K43" s="5">
        <v>154</v>
      </c>
      <c r="L43" s="5">
        <v>119</v>
      </c>
      <c r="M43" s="5">
        <v>146</v>
      </c>
      <c r="N43" s="6">
        <v>119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6.5" customHeight="1" x14ac:dyDescent="0.3">
      <c r="A44" s="28" t="s">
        <v>55</v>
      </c>
      <c r="B44" s="48">
        <v>364</v>
      </c>
      <c r="C44" s="38">
        <v>342</v>
      </c>
      <c r="D44" s="38">
        <v>324</v>
      </c>
      <c r="E44" s="38">
        <v>179</v>
      </c>
      <c r="F44" s="38">
        <v>189</v>
      </c>
      <c r="G44" s="38">
        <v>192</v>
      </c>
      <c r="H44" s="38">
        <v>187</v>
      </c>
      <c r="I44" s="38">
        <v>169</v>
      </c>
      <c r="J44" s="38">
        <v>165</v>
      </c>
      <c r="K44" s="38">
        <v>143</v>
      </c>
      <c r="L44" s="38">
        <v>143</v>
      </c>
      <c r="M44" s="38">
        <v>166</v>
      </c>
      <c r="N44" s="39">
        <v>151</v>
      </c>
    </row>
    <row r="45" spans="1:33" ht="16.5" customHeight="1" x14ac:dyDescent="0.3">
      <c r="A45" s="28" t="s">
        <v>57</v>
      </c>
      <c r="B45" s="49">
        <f>B41+B42+B43+B44</f>
        <v>6298</v>
      </c>
      <c r="C45" s="40">
        <f t="shared" ref="C45:N45" si="16">C41+C42+C43+C44</f>
        <v>4158</v>
      </c>
      <c r="D45" s="40">
        <f t="shared" si="16"/>
        <v>2981</v>
      </c>
      <c r="E45" s="40">
        <f t="shared" si="16"/>
        <v>2349</v>
      </c>
      <c r="F45" s="40">
        <f t="shared" si="16"/>
        <v>2887</v>
      </c>
      <c r="G45" s="40">
        <f t="shared" si="16"/>
        <v>3950</v>
      </c>
      <c r="H45" s="40">
        <f t="shared" si="16"/>
        <v>2740</v>
      </c>
      <c r="I45" s="40">
        <f t="shared" si="16"/>
        <v>2135</v>
      </c>
      <c r="J45" s="40">
        <f t="shared" si="16"/>
        <v>2316</v>
      </c>
      <c r="K45" s="40">
        <f t="shared" si="16"/>
        <v>2884</v>
      </c>
      <c r="L45" s="40">
        <f t="shared" si="16"/>
        <v>4020</v>
      </c>
      <c r="M45" s="40">
        <f t="shared" si="16"/>
        <v>5713</v>
      </c>
      <c r="N45" s="41">
        <f t="shared" si="16"/>
        <v>6116</v>
      </c>
    </row>
    <row r="46" spans="1:33" ht="16.5" customHeight="1" x14ac:dyDescent="0.3">
      <c r="A46" s="28" t="s">
        <v>59</v>
      </c>
      <c r="B46" s="50">
        <f>(B45*100)/B15</f>
        <v>12.797171536554639</v>
      </c>
      <c r="C46" s="42">
        <f t="shared" ref="C46:N46" si="17">(C45*100)/C15</f>
        <v>9.1428822727472632</v>
      </c>
      <c r="D46" s="42">
        <f t="shared" si="17"/>
        <v>6.4137871681225525</v>
      </c>
      <c r="E46" s="42">
        <f t="shared" si="17"/>
        <v>5.1549332865168536</v>
      </c>
      <c r="F46" s="42">
        <f t="shared" si="17"/>
        <v>5.9115015254827279</v>
      </c>
      <c r="G46" s="42">
        <f t="shared" si="17"/>
        <v>7.8541318698799012</v>
      </c>
      <c r="H46" s="42">
        <f t="shared" si="17"/>
        <v>6.171032183959821</v>
      </c>
      <c r="I46" s="42">
        <f t="shared" si="17"/>
        <v>5.0140911225927667</v>
      </c>
      <c r="J46" s="42">
        <f t="shared" si="17"/>
        <v>5.6709108716944172</v>
      </c>
      <c r="K46" s="42">
        <f t="shared" si="17"/>
        <v>6.4810445178543334</v>
      </c>
      <c r="L46" s="42">
        <f t="shared" si="17"/>
        <v>9.725884886168437</v>
      </c>
      <c r="M46" s="42">
        <f t="shared" si="17"/>
        <v>11.685416240539988</v>
      </c>
      <c r="N46" s="43">
        <f t="shared" si="17"/>
        <v>11.294760752737815</v>
      </c>
    </row>
    <row r="47" spans="1:33" ht="16.5" customHeight="1" thickBot="1" x14ac:dyDescent="0.35">
      <c r="A47" s="53" t="s">
        <v>58</v>
      </c>
      <c r="B47" s="51">
        <f>(B15*100)/B5</f>
        <v>23.163671621278159</v>
      </c>
      <c r="C47" s="44">
        <f t="shared" ref="C47:N47" si="18">(C15*100)/C5</f>
        <v>22.818637043281051</v>
      </c>
      <c r="D47" s="44">
        <f t="shared" si="18"/>
        <v>23.685953951056433</v>
      </c>
      <c r="E47" s="44">
        <f t="shared" si="18"/>
        <v>24.789198246129409</v>
      </c>
      <c r="F47" s="44">
        <f t="shared" si="18"/>
        <v>24.86849542471013</v>
      </c>
      <c r="G47" s="44">
        <f t="shared" si="18"/>
        <v>20.731360449154742</v>
      </c>
      <c r="H47" s="44">
        <f t="shared" si="18"/>
        <v>23.254754285534716</v>
      </c>
      <c r="I47" s="44">
        <f t="shared" si="18"/>
        <v>22.903555483836264</v>
      </c>
      <c r="J47" s="44">
        <f t="shared" si="18"/>
        <v>22.854328835962551</v>
      </c>
      <c r="K47" s="44">
        <f t="shared" si="18"/>
        <v>23.455957156336151</v>
      </c>
      <c r="L47" s="44">
        <f t="shared" si="18"/>
        <v>23.572251434307027</v>
      </c>
      <c r="M47" s="44">
        <f t="shared" si="18"/>
        <v>24.741527203534361</v>
      </c>
      <c r="N47" s="45">
        <f t="shared" si="18"/>
        <v>27.295319131776068</v>
      </c>
    </row>
  </sheetData>
  <mergeCells count="1">
    <mergeCell ref="A1:N1"/>
  </mergeCells>
  <phoneticPr fontId="2" type="noConversion"/>
  <printOptions horizontalCentered="1"/>
  <pageMargins left="0.51181102362204722" right="0.51181102362204722" top="0.74803149606299213" bottom="0.15748031496062992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minsu</dc:creator>
  <cp:lastModifiedBy>minsu</cp:lastModifiedBy>
  <cp:lastPrinted>2016-02-11T05:01:56Z</cp:lastPrinted>
  <dcterms:created xsi:type="dcterms:W3CDTF">2016-01-29T01:51:19Z</dcterms:created>
  <dcterms:modified xsi:type="dcterms:W3CDTF">2016-02-11T05:02:17Z</dcterms:modified>
</cp:coreProperties>
</file>